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0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nlandet-my.sharepoint.com/personal/egilan_innlandetfylke_no/Documents/Bredbånd 2025/Søknad 2025/"/>
    </mc:Choice>
  </mc:AlternateContent>
  <xr:revisionPtr revIDLastSave="1413" documentId="8_{9B1527DD-8488-4144-9A77-B9C72AB7BB45}" xr6:coauthVersionLast="47" xr6:coauthVersionMax="47" xr10:uidLastSave="{7AFB9FBE-7283-4F3B-A6AA-F08BF68EBB1A}"/>
  <bookViews>
    <workbookView xWindow="12640" yWindow="760" windowWidth="26270" windowHeight="19970" firstSheet="1" activeTab="1" xr2:uid="{00000000-000D-0000-FFFF-FFFF00000000}"/>
  </bookViews>
  <sheets>
    <sheet name="Dok-info" sheetId="9" r:id="rId1"/>
    <sheet name="Prosjektdetaljer" sheetId="1" r:id="rId2"/>
  </sheets>
  <definedNames>
    <definedName name="_xlnm.Print_Titles" localSheetId="1">Prosjektdetaljer!$1:$3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E10" i="1"/>
  <c r="E38" i="1"/>
  <c r="F8" i="1"/>
  <c r="F10" i="1"/>
  <c r="E21" i="1"/>
  <c r="E41" i="1"/>
  <c r="F30" i="1" l="1"/>
  <c r="F21" i="1"/>
  <c r="E27" i="1"/>
  <c r="E42" i="1" s="1"/>
  <c r="F34" i="1" l="1"/>
  <c r="C19" i="1" s="1"/>
</calcChain>
</file>

<file path=xl/sharedStrings.xml><?xml version="1.0" encoding="utf-8"?>
<sst xmlns="http://schemas.openxmlformats.org/spreadsheetml/2006/main" count="114" uniqueCount="93">
  <si>
    <t>Mal-versjon</t>
  </si>
  <si>
    <t>4.0</t>
  </si>
  <si>
    <t>Dato</t>
  </si>
  <si>
    <t>Endringshistorikk</t>
  </si>
  <si>
    <t xml:space="preserve">1.0 </t>
  </si>
  <si>
    <t>Versjon brukt for 2021-søknader</t>
  </si>
  <si>
    <t>2.0</t>
  </si>
  <si>
    <t>Oppdatert tilpasset nye regler 2022</t>
  </si>
  <si>
    <t>3.0</t>
  </si>
  <si>
    <t>Oppdatert tilpasset nye regler 2023 + endre kravene til lokal medfinansiering</t>
  </si>
  <si>
    <t>3.001</t>
  </si>
  <si>
    <t>Oppdatert Egenandel, alle husstander og bedrifter er med.</t>
  </si>
  <si>
    <t>Oppdatert Krav om ekom</t>
  </si>
  <si>
    <t>Lagt sammen Bedrifter med Husstander ettersom begge er støtteberettiget</t>
  </si>
  <si>
    <t>Endret 65% takerate til å gjelde både H og B.</t>
  </si>
  <si>
    <t>Vekting er endret for å synliggjøre krav mot ekom</t>
  </si>
  <si>
    <t>Oppdatert til 2025-pordningen</t>
  </si>
  <si>
    <t>Bredbåndssøknad Innlandet fylke 2025</t>
  </si>
  <si>
    <t xml:space="preserve">  Rettledning</t>
  </si>
  <si>
    <t>&lt;Prosjektnavn&gt;</t>
  </si>
  <si>
    <t>Prosjektnavn i kart skal være det samme som prosjektnavn i Regionalforvaltning.</t>
  </si>
  <si>
    <t>Kommune fyller inn</t>
  </si>
  <si>
    <t>&lt;Prosjekteier og prosjektleder&gt;</t>
  </si>
  <si>
    <t>Fylkeskommune fyller inn</t>
  </si>
  <si>
    <t>&lt;Kommune&gt;</t>
  </si>
  <si>
    <t>Regnes ut automatisk</t>
  </si>
  <si>
    <t>Vurderingskriterier</t>
  </si>
  <si>
    <t>1</t>
  </si>
  <si>
    <t xml:space="preserve">Område med nedlastingshastighet: </t>
  </si>
  <si>
    <t>Under 100 Mbit/s</t>
  </si>
  <si>
    <t>1.1</t>
  </si>
  <si>
    <t>Antall husstander som får økt kapasitet. 
Legges inn i adresselisten - type HUSSTAND</t>
  </si>
  <si>
    <t>Antall Husstander det bygges til</t>
  </si>
  <si>
    <t>1.2</t>
  </si>
  <si>
    <t>Antall Bedrift/Virksomheter som får økt kapasitet - virksomheter som antas å tegne bedriftsabonnement. 
Legges  også inn i adresselisten - type BEDRIFT</t>
  </si>
  <si>
    <t>TIL SØKNADSSKJEMA</t>
  </si>
  <si>
    <t xml:space="preserve">Husk at kun virksomheter som er relevante til å tegne Bedriftsabonnement skal legges inn. </t>
  </si>
  <si>
    <t xml:space="preserve">Karakter </t>
  </si>
  <si>
    <t>Vekt</t>
  </si>
  <si>
    <t>Poeng</t>
  </si>
  <si>
    <t>Antall Bedrifter det bygges til</t>
  </si>
  <si>
    <t>2</t>
  </si>
  <si>
    <t>Adresselister, kart og vasking</t>
  </si>
  <si>
    <t>2.1</t>
  </si>
  <si>
    <t>Antall fritidsboliger innenfor polygonet.  
Legges inn i adresselisten - merkes som type FRITID</t>
  </si>
  <si>
    <t>2.2</t>
  </si>
  <si>
    <r>
      <t>Er adresselisten vasket tilstrekkelig mot høringslister og er adressene i etterkant sjekket ut fra lokalkunnskap?  (</t>
    </r>
    <r>
      <rPr>
        <b/>
        <sz val="10"/>
        <color theme="1"/>
        <rFont val="Calibri"/>
        <family val="2"/>
        <scheme val="minor"/>
      </rPr>
      <t>V</t>
    </r>
    <r>
      <rPr>
        <sz val="10"/>
        <color theme="1"/>
        <rFont val="Calibri"/>
        <family val="2"/>
        <scheme val="minor"/>
      </rPr>
      <t>asket)
Listen er en ren kopi av høringslisten fra Nkom (</t>
    </r>
    <r>
      <rPr>
        <b/>
        <sz val="10"/>
        <color theme="1"/>
        <rFont val="Calibri"/>
        <family val="2"/>
        <scheme val="minor"/>
      </rPr>
      <t>UV</t>
    </r>
    <r>
      <rPr>
        <sz val="10"/>
        <color theme="1"/>
        <rFont val="Calibri"/>
        <family val="2"/>
        <scheme val="minor"/>
      </rPr>
      <t>asket)</t>
    </r>
  </si>
  <si>
    <t>2.3</t>
  </si>
  <si>
    <r>
      <t>Prosjektet og even. delprosjektområder registrert i kartløsningen.  (</t>
    </r>
    <r>
      <rPr>
        <b/>
        <sz val="10"/>
        <color theme="1"/>
        <rFont val="Calibri"/>
        <family val="2"/>
        <scheme val="minor"/>
      </rPr>
      <t>J</t>
    </r>
    <r>
      <rPr>
        <sz val="10"/>
        <color theme="1"/>
        <rFont val="Calibri"/>
        <family val="2"/>
        <scheme val="minor"/>
      </rPr>
      <t>/</t>
    </r>
    <r>
      <rPr>
        <b/>
        <sz val="10"/>
        <color theme="1"/>
        <rFont val="Calibri"/>
        <family val="2"/>
        <scheme val="minor"/>
      </rPr>
      <t>N</t>
    </r>
    <r>
      <rPr>
        <sz val="10"/>
        <color theme="1"/>
        <rFont val="Calibri"/>
        <family val="2"/>
        <scheme val="minor"/>
      </rPr>
      <t>)</t>
    </r>
  </si>
  <si>
    <t>2.4</t>
  </si>
  <si>
    <t>Antatt snittkostnad for å bygge ut pr Husstand og Bedrift/Virksomhet</t>
  </si>
  <si>
    <t>Vektes ikke</t>
  </si>
  <si>
    <t>Kommentar</t>
  </si>
  <si>
    <t>&lt;Kommunens kommentar&gt;</t>
  </si>
  <si>
    <t>3</t>
  </si>
  <si>
    <t>Lokal medfinansiering</t>
  </si>
  <si>
    <t>3.1</t>
  </si>
  <si>
    <t>Andel lokal medfinansiering i prosjektet i form av kommunale midler. 
Regnes nå av støttebeløp. 
Premierer kommunale midler utover tilkoblingsavgiften.</t>
  </si>
  <si>
    <t>Total prosjektkost utbygging Husstander og Bedrifter</t>
  </si>
  <si>
    <t>4</t>
  </si>
  <si>
    <t>Dokumentasjon av all utbygging i kommunen</t>
  </si>
  <si>
    <t>4.1</t>
  </si>
  <si>
    <r>
      <t>Kommunens bredbåndsplaner  er dokumentert i Innlandet fylkeskommune sin kartløsning. Alle boliger ligger innenfor en polygon. Polygon har en status - for eksempel Bygget ut, Utbygging pågår, Identfisert osv. (</t>
    </r>
    <r>
      <rPr>
        <b/>
        <sz val="10"/>
        <color theme="1"/>
        <rFont val="Calibri"/>
        <family val="2"/>
        <scheme val="minor"/>
      </rPr>
      <t>J/N</t>
    </r>
    <r>
      <rPr>
        <sz val="10"/>
        <color theme="1"/>
        <rFont val="Calibri"/>
        <family val="2"/>
        <scheme val="minor"/>
      </rPr>
      <t>)</t>
    </r>
  </si>
  <si>
    <t>4.2</t>
  </si>
  <si>
    <r>
      <rPr>
        <sz val="10"/>
        <color rgb="FF000000"/>
        <rFont val="Calibri"/>
        <scheme val="minor"/>
      </rPr>
      <t xml:space="preserve">Kommer kommunen til å få 100% dekning på 100 Mbit/s med årets søknad(er)? </t>
    </r>
    <r>
      <rPr>
        <b/>
        <sz val="10"/>
        <color rgb="FF000000"/>
        <rFont val="Calibri"/>
        <scheme val="minor"/>
      </rPr>
      <t>(J/N)</t>
    </r>
  </si>
  <si>
    <t>4.3</t>
  </si>
  <si>
    <t>Egenandel fra husstand, eventuelt virksomhet/bedrift</t>
  </si>
  <si>
    <t xml:space="preserve">Lokale kommunal midler til med-finansiering </t>
  </si>
  <si>
    <t>5</t>
  </si>
  <si>
    <t>Utbyggers antatte egenandel</t>
  </si>
  <si>
    <t>5.1</t>
  </si>
  <si>
    <t>Før opp antatt bidrag fra utbygger per husstand - baseres på tenkt teknologi og erfaringer med leverandør</t>
  </si>
  <si>
    <r>
      <t>Utbyggers antatte totale egenandel</t>
    </r>
    <r>
      <rPr>
        <sz val="10"/>
        <color theme="1"/>
        <rFont val="Calibri"/>
        <family val="2"/>
        <scheme val="minor"/>
      </rPr>
      <t xml:space="preserve">
</t>
    </r>
  </si>
  <si>
    <t>5.2</t>
  </si>
  <si>
    <t>Før opp antatt bidrag fra utbygger per bedrift/virksomhet - baseres på tenkt teknologi og erfaringer med leverandør</t>
  </si>
  <si>
    <t>6</t>
  </si>
  <si>
    <t>Strategisk forankring</t>
  </si>
  <si>
    <t>Statlig eller fylkeskommunalt støttebeløp
som det søkes om</t>
  </si>
  <si>
    <t>6.1</t>
  </si>
  <si>
    <r>
      <t xml:space="preserve">Finnes kommunestyrevedtak på at kommunale midler er avsatt?
eller
Er saken planlagt for behandling i kommunestyret? </t>
    </r>
    <r>
      <rPr>
        <b/>
        <sz val="10"/>
        <color theme="1"/>
        <rFont val="Calibri"/>
        <family val="2"/>
        <scheme val="minor"/>
      </rPr>
      <t>(J/N)</t>
    </r>
  </si>
  <si>
    <t>6.2</t>
  </si>
  <si>
    <t>Dato og saksnr (eventuelt planlagt) for kommunestyrevedtak (saksnr - dd.mm.åååå)</t>
  </si>
  <si>
    <t>6.3</t>
  </si>
  <si>
    <r>
      <t xml:space="preserve">Er søknaden signert av kommunedirektør/ordfører? </t>
    </r>
    <r>
      <rPr>
        <b/>
        <sz val="10"/>
        <color theme="1"/>
        <rFont val="Calibri"/>
        <family val="2"/>
        <scheme val="minor"/>
      </rPr>
      <t>(J/N)</t>
    </r>
  </si>
  <si>
    <t>Saksbehandler Innlandet FK tildeler en karakter fra 0 til 10 for hvert av kriteriene*. 
                                                                                                                                                                                                                                                                                                     Karakterskalaen skal brukes på følgende måte:
10 - fullstendig oppfylt
9,8,7 - meget bra oppfylt
6,5,4 - godt oppfylt
3,2,1 - til en viss grad oppfylt  
0 - ingen dokumentasjon</t>
  </si>
  <si>
    <t>7</t>
  </si>
  <si>
    <t>7.1</t>
  </si>
  <si>
    <r>
      <t xml:space="preserve">Viser til kravene i Bredbåndsutbyggingsloven.
Er all aktuell kommunal infrastruktur lagt inn i ekomportalen og meldes pågående bygge- og anleggsprosjekter inn ? </t>
    </r>
    <r>
      <rPr>
        <b/>
        <sz val="10"/>
        <color theme="1"/>
        <rFont val="Calibri"/>
        <family val="2"/>
        <scheme val="minor"/>
      </rPr>
      <t xml:space="preserve">(J/N) </t>
    </r>
  </si>
  <si>
    <t>8</t>
  </si>
  <si>
    <t>Dekning</t>
  </si>
  <si>
    <t>8.1</t>
  </si>
  <si>
    <t>Det gis egen score avhengig av manglende dekning på 100Mbit/s i den enkelte kommune. Dette pga nasjonalt mål på 100Mbit/s til alle innen utgangen av 2025.</t>
  </si>
  <si>
    <t>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</si>
</sst>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&quot;kr&quot;\ #,##0"/>
    <numFmt numFmtId="166" formatCode="dd/mm/yyyy;@"/>
  </numFmts>
  <fonts count="9"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scheme val="minor"/>
    </font>
    <font>
      <b/>
      <sz val="10"/>
      <color rgb="FF000000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0" xfId="0" applyFont="1"/>
    <xf numFmtId="0" fontId="0" fillId="2" borderId="1" xfId="0" applyFill="1" applyBorder="1" applyAlignment="1">
      <alignment horizontal="center" vertical="top"/>
    </xf>
    <xf numFmtId="49" fontId="0" fillId="3" borderId="0" xfId="0" applyNumberFormat="1" applyFill="1" applyAlignment="1">
      <alignment horizontal="left" vertical="top"/>
    </xf>
    <xf numFmtId="2" fontId="0" fillId="2" borderId="0" xfId="0" applyNumberFormat="1" applyFill="1" applyAlignment="1">
      <alignment vertical="top"/>
    </xf>
    <xf numFmtId="2" fontId="0" fillId="0" borderId="0" xfId="0" applyNumberFormat="1" applyAlignment="1">
      <alignment vertical="top"/>
    </xf>
    <xf numFmtId="0" fontId="0" fillId="3" borderId="0" xfId="0" applyFill="1" applyAlignment="1">
      <alignment vertical="top" wrapText="1"/>
    </xf>
    <xf numFmtId="2" fontId="1" fillId="2" borderId="3" xfId="0" applyNumberFormat="1" applyFont="1" applyFill="1" applyBorder="1" applyAlignment="1">
      <alignment vertical="top" wrapText="1"/>
    </xf>
    <xf numFmtId="0" fontId="0" fillId="0" borderId="0" xfId="0" applyAlignment="1">
      <alignment vertical="top"/>
    </xf>
    <xf numFmtId="0" fontId="0" fillId="2" borderId="0" xfId="0" applyFill="1" applyAlignment="1">
      <alignment vertical="top"/>
    </xf>
    <xf numFmtId="49" fontId="4" fillId="3" borderId="0" xfId="0" applyNumberFormat="1" applyFont="1" applyFill="1" applyAlignment="1">
      <alignment horizontal="left" vertical="top" textRotation="90"/>
    </xf>
    <xf numFmtId="0" fontId="3" fillId="0" borderId="0" xfId="0" applyFont="1" applyAlignment="1">
      <alignment horizontal="left" vertical="top" wrapText="1" shrinkToFit="1"/>
    </xf>
    <xf numFmtId="49" fontId="1" fillId="2" borderId="5" xfId="0" applyNumberFormat="1" applyFont="1" applyFill="1" applyBorder="1" applyAlignment="1">
      <alignment horizontal="left" vertical="top"/>
    </xf>
    <xf numFmtId="0" fontId="1" fillId="2" borderId="2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/>
    </xf>
    <xf numFmtId="0" fontId="0" fillId="2" borderId="2" xfId="0" applyFill="1" applyBorder="1" applyAlignment="1">
      <alignment horizontal="center" vertical="top"/>
    </xf>
    <xf numFmtId="2" fontId="0" fillId="2" borderId="6" xfId="0" applyNumberFormat="1" applyFill="1" applyBorder="1" applyAlignment="1">
      <alignment horizontal="center" vertical="top"/>
    </xf>
    <xf numFmtId="14" fontId="0" fillId="0" borderId="0" xfId="0" applyNumberFormat="1" applyAlignment="1">
      <alignment horizontal="right"/>
    </xf>
    <xf numFmtId="2" fontId="0" fillId="0" borderId="0" xfId="0" applyNumberFormat="1" applyAlignment="1">
      <alignment vertical="top" wrapText="1"/>
    </xf>
    <xf numFmtId="0" fontId="0" fillId="0" borderId="0" xfId="0" applyAlignment="1">
      <alignment vertical="top" wrapText="1"/>
    </xf>
    <xf numFmtId="2" fontId="0" fillId="2" borderId="10" xfId="0" applyNumberFormat="1" applyFill="1" applyBorder="1" applyAlignment="1">
      <alignment vertical="top"/>
    </xf>
    <xf numFmtId="49" fontId="1" fillId="2" borderId="9" xfId="0" applyNumberFormat="1" applyFont="1" applyFill="1" applyBorder="1" applyAlignment="1">
      <alignment horizontal="left" vertical="top"/>
    </xf>
    <xf numFmtId="0" fontId="1" fillId="2" borderId="6" xfId="0" applyFont="1" applyFill="1" applyBorder="1" applyAlignment="1">
      <alignment vertical="top" wrapText="1"/>
    </xf>
    <xf numFmtId="2" fontId="1" fillId="2" borderId="16" xfId="0" applyNumberFormat="1" applyFont="1" applyFill="1" applyBorder="1" applyAlignment="1">
      <alignment vertical="top" wrapText="1"/>
    </xf>
    <xf numFmtId="2" fontId="0" fillId="2" borderId="16" xfId="0" applyNumberFormat="1" applyFill="1" applyBorder="1" applyAlignment="1">
      <alignment vertical="top"/>
    </xf>
    <xf numFmtId="2" fontId="0" fillId="2" borderId="18" xfId="0" applyNumberFormat="1" applyFill="1" applyBorder="1" applyAlignment="1">
      <alignment vertical="top"/>
    </xf>
    <xf numFmtId="2" fontId="0" fillId="2" borderId="19" xfId="0" applyNumberFormat="1" applyFill="1" applyBorder="1" applyAlignment="1">
      <alignment horizontal="center" vertical="top"/>
    </xf>
    <xf numFmtId="2" fontId="0" fillId="2" borderId="20" xfId="0" applyNumberFormat="1" applyFill="1" applyBorder="1" applyAlignment="1">
      <alignment vertical="top"/>
    </xf>
    <xf numFmtId="49" fontId="0" fillId="3" borderId="12" xfId="0" applyNumberFormat="1" applyFill="1" applyBorder="1" applyAlignment="1">
      <alignment horizontal="left" vertical="top"/>
    </xf>
    <xf numFmtId="0" fontId="0" fillId="2" borderId="23" xfId="0" applyFill="1" applyBorder="1" applyAlignment="1">
      <alignment horizontal="center" vertical="top"/>
    </xf>
    <xf numFmtId="2" fontId="0" fillId="2" borderId="24" xfId="0" applyNumberFormat="1" applyFill="1" applyBorder="1" applyAlignment="1">
      <alignment horizontal="center" vertical="top"/>
    </xf>
    <xf numFmtId="0" fontId="2" fillId="2" borderId="25" xfId="0" applyFont="1" applyFill="1" applyBorder="1" applyAlignment="1">
      <alignment horizontal="right" vertical="top"/>
    </xf>
    <xf numFmtId="0" fontId="0" fillId="2" borderId="25" xfId="0" applyFill="1" applyBorder="1" applyAlignment="1">
      <alignment vertical="top"/>
    </xf>
    <xf numFmtId="2" fontId="2" fillId="2" borderId="17" xfId="0" applyNumberFormat="1" applyFont="1" applyFill="1" applyBorder="1" applyAlignment="1">
      <alignment vertical="top"/>
    </xf>
    <xf numFmtId="0" fontId="1" fillId="2" borderId="10" xfId="0" applyFont="1" applyFill="1" applyBorder="1" applyAlignment="1">
      <alignment vertical="top" wrapText="1"/>
    </xf>
    <xf numFmtId="0" fontId="0" fillId="3" borderId="26" xfId="0" applyFill="1" applyBorder="1" applyAlignment="1">
      <alignment vertical="top" wrapText="1"/>
    </xf>
    <xf numFmtId="2" fontId="1" fillId="2" borderId="14" xfId="0" applyNumberFormat="1" applyFont="1" applyFill="1" applyBorder="1" applyAlignment="1">
      <alignment horizontal="center" vertical="top" wrapText="1"/>
    </xf>
    <xf numFmtId="0" fontId="0" fillId="5" borderId="7" xfId="0" applyFill="1" applyBorder="1" applyAlignment="1">
      <alignment horizontal="center" vertical="top"/>
    </xf>
    <xf numFmtId="0" fontId="0" fillId="5" borderId="11" xfId="0" applyFill="1" applyBorder="1" applyAlignment="1">
      <alignment horizontal="center" vertical="top"/>
    </xf>
    <xf numFmtId="165" fontId="0" fillId="5" borderId="7" xfId="0" applyNumberFormat="1" applyFill="1" applyBorder="1" applyAlignment="1">
      <alignment vertical="top"/>
    </xf>
    <xf numFmtId="165" fontId="0" fillId="5" borderId="11" xfId="0" applyNumberFormat="1" applyFill="1" applyBorder="1" applyAlignment="1">
      <alignment vertical="top"/>
    </xf>
    <xf numFmtId="2" fontId="1" fillId="7" borderId="0" xfId="0" applyNumberFormat="1" applyFont="1" applyFill="1" applyAlignment="1">
      <alignment horizontal="center" vertical="top"/>
    </xf>
    <xf numFmtId="1" fontId="0" fillId="7" borderId="17" xfId="0" applyNumberFormat="1" applyFill="1" applyBorder="1" applyAlignment="1">
      <alignment vertical="top"/>
    </xf>
    <xf numFmtId="1" fontId="0" fillId="7" borderId="4" xfId="0" applyNumberFormat="1" applyFill="1" applyBorder="1" applyAlignment="1">
      <alignment vertical="top"/>
    </xf>
    <xf numFmtId="165" fontId="0" fillId="7" borderId="17" xfId="0" applyNumberFormat="1" applyFill="1" applyBorder="1" applyAlignment="1">
      <alignment vertical="top"/>
    </xf>
    <xf numFmtId="165" fontId="0" fillId="7" borderId="4" xfId="0" applyNumberFormat="1" applyFill="1" applyBorder="1" applyAlignment="1">
      <alignment vertical="top"/>
    </xf>
    <xf numFmtId="2" fontId="0" fillId="2" borderId="14" xfId="0" applyNumberFormat="1" applyFill="1" applyBorder="1" applyAlignment="1">
      <alignment horizontal="center" vertical="top" wrapText="1"/>
    </xf>
    <xf numFmtId="0" fontId="7" fillId="3" borderId="0" xfId="0" applyFont="1" applyFill="1" applyAlignment="1">
      <alignment vertical="top" wrapText="1"/>
    </xf>
    <xf numFmtId="164" fontId="0" fillId="0" borderId="0" xfId="0" applyNumberFormat="1" applyAlignment="1">
      <alignment horizontal="right"/>
    </xf>
    <xf numFmtId="49" fontId="1" fillId="2" borderId="13" xfId="0" applyNumberFormat="1" applyFont="1" applyFill="1" applyBorder="1" applyAlignment="1">
      <alignment horizontal="left" vertical="top"/>
    </xf>
    <xf numFmtId="49" fontId="0" fillId="3" borderId="30" xfId="0" applyNumberFormat="1" applyFill="1" applyBorder="1" applyAlignment="1">
      <alignment vertical="top" wrapText="1"/>
    </xf>
    <xf numFmtId="49" fontId="1" fillId="2" borderId="31" xfId="0" applyNumberFormat="1" applyFont="1" applyFill="1" applyBorder="1" applyAlignment="1">
      <alignment horizontal="left" vertical="top"/>
    </xf>
    <xf numFmtId="0" fontId="3" fillId="5" borderId="1" xfId="0" applyFont="1" applyFill="1" applyBorder="1" applyAlignment="1">
      <alignment vertical="top" wrapText="1" shrinkToFit="1"/>
    </xf>
    <xf numFmtId="0" fontId="0" fillId="3" borderId="27" xfId="0" quotePrefix="1" applyFill="1" applyBorder="1" applyAlignment="1">
      <alignment vertical="top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49" fontId="0" fillId="0" borderId="0" xfId="0" applyNumberFormat="1" applyAlignment="1">
      <alignment horizontal="left" vertical="top"/>
    </xf>
    <xf numFmtId="0" fontId="0" fillId="5" borderId="1" xfId="0" applyFill="1" applyBorder="1" applyAlignment="1">
      <alignment horizontal="left" vertical="top"/>
    </xf>
    <xf numFmtId="2" fontId="1" fillId="5" borderId="0" xfId="0" applyNumberFormat="1" applyFont="1" applyFill="1" applyAlignment="1">
      <alignment horizontal="center" vertical="top"/>
    </xf>
    <xf numFmtId="2" fontId="1" fillId="6" borderId="0" xfId="0" applyNumberFormat="1" applyFont="1" applyFill="1" applyAlignment="1">
      <alignment horizontal="center" vertical="top"/>
    </xf>
    <xf numFmtId="49" fontId="2" fillId="0" borderId="0" xfId="0" applyNumberFormat="1" applyFont="1" applyAlignment="1">
      <alignment horizontal="left" vertical="top"/>
    </xf>
    <xf numFmtId="0" fontId="0" fillId="2" borderId="2" xfId="0" applyFill="1" applyBorder="1" applyAlignment="1">
      <alignment vertical="top" wrapText="1"/>
    </xf>
    <xf numFmtId="2" fontId="0" fillId="2" borderId="6" xfId="0" applyNumberFormat="1" applyFill="1" applyBorder="1" applyAlignment="1">
      <alignment vertical="top"/>
    </xf>
    <xf numFmtId="0" fontId="1" fillId="0" borderId="0" xfId="0" applyFont="1" applyAlignment="1">
      <alignment vertical="top"/>
    </xf>
    <xf numFmtId="164" fontId="0" fillId="6" borderId="15" xfId="0" applyNumberFormat="1" applyFill="1" applyBorder="1" applyAlignment="1">
      <alignment horizontal="center" vertical="top"/>
    </xf>
    <xf numFmtId="9" fontId="0" fillId="2" borderId="1" xfId="0" applyNumberFormat="1" applyFill="1" applyBorder="1" applyAlignment="1">
      <alignment vertical="top"/>
    </xf>
    <xf numFmtId="2" fontId="0" fillId="2" borderId="19" xfId="0" applyNumberFormat="1" applyFill="1" applyBorder="1" applyAlignment="1">
      <alignment vertical="top"/>
    </xf>
    <xf numFmtId="0" fontId="0" fillId="5" borderId="1" xfId="0" applyFill="1" applyBorder="1" applyAlignment="1">
      <alignment horizontal="center" vertical="top"/>
    </xf>
    <xf numFmtId="0" fontId="0" fillId="5" borderId="1" xfId="0" applyFill="1" applyBorder="1" applyAlignment="1">
      <alignment horizontal="center" vertical="top" wrapText="1"/>
    </xf>
    <xf numFmtId="165" fontId="0" fillId="5" borderId="1" xfId="0" applyNumberFormat="1" applyFill="1" applyBorder="1" applyAlignment="1">
      <alignment horizontal="center" vertical="top" wrapText="1"/>
    </xf>
    <xf numFmtId="9" fontId="0" fillId="2" borderId="15" xfId="0" applyNumberFormat="1" applyFill="1" applyBorder="1" applyAlignment="1">
      <alignment vertical="top"/>
    </xf>
    <xf numFmtId="2" fontId="0" fillId="2" borderId="21" xfId="0" applyNumberFormat="1" applyFill="1" applyBorder="1" applyAlignment="1">
      <alignment vertical="top"/>
    </xf>
    <xf numFmtId="164" fontId="0" fillId="2" borderId="2" xfId="0" applyNumberFormat="1" applyFill="1" applyBorder="1" applyAlignment="1">
      <alignment horizontal="center" vertical="top"/>
    </xf>
    <xf numFmtId="9" fontId="0" fillId="2" borderId="2" xfId="0" applyNumberFormat="1" applyFill="1" applyBorder="1" applyAlignment="1">
      <alignment vertical="top"/>
    </xf>
    <xf numFmtId="10" fontId="0" fillId="7" borderId="7" xfId="0" applyNumberFormat="1" applyFill="1" applyBorder="1" applyAlignment="1">
      <alignment vertical="top"/>
    </xf>
    <xf numFmtId="0" fontId="0" fillId="0" borderId="0" xfId="0" applyAlignment="1">
      <alignment horizontal="left" vertical="top" wrapText="1"/>
    </xf>
    <xf numFmtId="0" fontId="0" fillId="5" borderId="7" xfId="0" applyFill="1" applyBorder="1" applyAlignment="1">
      <alignment horizontal="center" vertical="top" wrapText="1"/>
    </xf>
    <xf numFmtId="165" fontId="0" fillId="5" borderId="1" xfId="0" applyNumberFormat="1" applyFill="1" applyBorder="1" applyAlignment="1">
      <alignment horizontal="right" vertical="top" wrapText="1"/>
    </xf>
    <xf numFmtId="0" fontId="0" fillId="3" borderId="0" xfId="0" applyFill="1" applyAlignment="1">
      <alignment vertical="top"/>
    </xf>
    <xf numFmtId="164" fontId="0" fillId="6" borderId="1" xfId="0" applyNumberFormat="1" applyFill="1" applyBorder="1" applyAlignment="1">
      <alignment horizontal="center" vertical="top"/>
    </xf>
    <xf numFmtId="2" fontId="0" fillId="2" borderId="22" xfId="0" applyNumberFormat="1" applyFill="1" applyBorder="1" applyAlignment="1">
      <alignment vertical="top"/>
    </xf>
    <xf numFmtId="0" fontId="0" fillId="2" borderId="2" xfId="0" applyFill="1" applyBorder="1" applyAlignment="1">
      <alignment vertical="top"/>
    </xf>
    <xf numFmtId="0" fontId="0" fillId="5" borderId="7" xfId="0" applyFill="1" applyBorder="1" applyAlignment="1">
      <alignment vertical="top"/>
    </xf>
    <xf numFmtId="166" fontId="0" fillId="5" borderId="1" xfId="0" applyNumberFormat="1" applyFill="1" applyBorder="1" applyAlignment="1">
      <alignment vertical="top"/>
    </xf>
    <xf numFmtId="2" fontId="0" fillId="4" borderId="0" xfId="0" applyNumberFormat="1" applyFill="1" applyAlignment="1">
      <alignment vertical="top"/>
    </xf>
    <xf numFmtId="0" fontId="0" fillId="4" borderId="0" xfId="0" applyFill="1" applyAlignment="1">
      <alignment vertical="top"/>
    </xf>
    <xf numFmtId="0" fontId="0" fillId="3" borderId="12" xfId="0" applyFill="1" applyBorder="1" applyAlignment="1">
      <alignment vertical="top"/>
    </xf>
    <xf numFmtId="0" fontId="5" fillId="0" borderId="0" xfId="0" applyFont="1" applyAlignment="1">
      <alignment vertical="top"/>
    </xf>
    <xf numFmtId="0" fontId="0" fillId="3" borderId="28" xfId="0" applyFill="1" applyBorder="1" applyAlignment="1">
      <alignment horizontal="left" vertical="top" wrapText="1"/>
    </xf>
    <xf numFmtId="0" fontId="0" fillId="3" borderId="32" xfId="0" applyFill="1" applyBorder="1" applyAlignment="1">
      <alignment horizontal="left" vertical="top" wrapText="1"/>
    </xf>
    <xf numFmtId="0" fontId="0" fillId="3" borderId="29" xfId="0" applyFill="1" applyBorder="1" applyAlignment="1">
      <alignment horizontal="left" vertical="top" wrapText="1"/>
    </xf>
    <xf numFmtId="0" fontId="3" fillId="5" borderId="33" xfId="0" applyFont="1" applyFill="1" applyBorder="1" applyAlignment="1">
      <alignment horizontal="left" vertical="top" wrapText="1" shrinkToFit="1"/>
    </xf>
    <xf numFmtId="0" fontId="3" fillId="5" borderId="29" xfId="0" applyFont="1" applyFill="1" applyBorder="1" applyAlignment="1">
      <alignment horizontal="left" vertical="top" wrapText="1" shrinkToFit="1"/>
    </xf>
    <xf numFmtId="0" fontId="6" fillId="2" borderId="8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 shrinkToFit="1"/>
    </xf>
    <xf numFmtId="2" fontId="1" fillId="2" borderId="13" xfId="0" applyNumberFormat="1" applyFont="1" applyFill="1" applyBorder="1" applyAlignment="1">
      <alignment horizontal="center" vertical="top" wrapText="1"/>
    </xf>
    <xf numFmtId="2" fontId="1" fillId="2" borderId="14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E5C0F-21A3-4158-BA80-224BD3D4CF01}">
  <dimension ref="A1:B15"/>
  <sheetViews>
    <sheetView workbookViewId="0">
      <selection activeCell="B23" sqref="B23"/>
    </sheetView>
  </sheetViews>
  <sheetFormatPr defaultColWidth="9.140625" defaultRowHeight="12.95"/>
  <cols>
    <col min="1" max="1" width="20.28515625" customWidth="1"/>
    <col min="2" max="2" width="66.140625" bestFit="1" customWidth="1"/>
  </cols>
  <sheetData>
    <row r="1" spans="1:2" ht="15.6">
      <c r="A1" s="1" t="s">
        <v>0</v>
      </c>
      <c r="B1" s="48" t="s">
        <v>1</v>
      </c>
    </row>
    <row r="2" spans="1:2" ht="15.6">
      <c r="A2" s="1" t="s">
        <v>2</v>
      </c>
      <c r="B2" s="17">
        <v>45729</v>
      </c>
    </row>
    <row r="4" spans="1:2" ht="15.6">
      <c r="A4" s="1" t="s">
        <v>3</v>
      </c>
    </row>
    <row r="5" spans="1:2">
      <c r="A5" t="s">
        <v>4</v>
      </c>
      <c r="B5" t="s">
        <v>5</v>
      </c>
    </row>
    <row r="6" spans="1:2" ht="15.6">
      <c r="A6" s="1" t="s">
        <v>6</v>
      </c>
      <c r="B6" t="s">
        <v>7</v>
      </c>
    </row>
    <row r="7" spans="1:2">
      <c r="A7" t="s">
        <v>8</v>
      </c>
      <c r="B7" t="s">
        <v>9</v>
      </c>
    </row>
    <row r="8" spans="1:2">
      <c r="A8" t="s">
        <v>10</v>
      </c>
      <c r="B8" t="s">
        <v>11</v>
      </c>
    </row>
    <row r="10" spans="1:2">
      <c r="B10">
        <v>2024</v>
      </c>
    </row>
    <row r="11" spans="1:2">
      <c r="B11" t="s">
        <v>12</v>
      </c>
    </row>
    <row r="12" spans="1:2">
      <c r="B12" t="s">
        <v>13</v>
      </c>
    </row>
    <row r="13" spans="1:2">
      <c r="B13" t="s">
        <v>14</v>
      </c>
    </row>
    <row r="14" spans="1:2">
      <c r="B14" t="s">
        <v>15</v>
      </c>
    </row>
    <row r="15" spans="1:2">
      <c r="A15" t="s">
        <v>1</v>
      </c>
      <c r="B15" t="s">
        <v>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5"/>
  <sheetViews>
    <sheetView tabSelected="1" topLeftCell="A19" zoomScale="140" zoomScaleNormal="140" zoomScalePageLayoutView="75" workbookViewId="0">
      <selection activeCell="B30" sqref="B30"/>
    </sheetView>
  </sheetViews>
  <sheetFormatPr defaultColWidth="11.42578125" defaultRowHeight="12.95"/>
  <cols>
    <col min="1" max="1" width="7.42578125" style="57" bestFit="1" customWidth="1"/>
    <col min="2" max="2" width="70.140625" style="8" customWidth="1"/>
    <col min="3" max="3" width="15.140625" style="8" customWidth="1"/>
    <col min="4" max="4" width="10" style="8" bestFit="1" customWidth="1"/>
    <col min="5" max="5" width="9" style="5" customWidth="1"/>
    <col min="6" max="6" width="13.85546875" style="5" customWidth="1"/>
    <col min="7" max="7" width="26.7109375" style="8" customWidth="1"/>
    <col min="8" max="9" width="11.42578125" style="8"/>
    <col min="10" max="10" width="24.42578125" style="8" customWidth="1"/>
    <col min="11" max="16384" width="11.42578125" style="8"/>
  </cols>
  <sheetData>
    <row r="1" spans="1:7" ht="15.6">
      <c r="A1" s="54" t="s">
        <v>17</v>
      </c>
      <c r="C1" s="55"/>
      <c r="D1" s="55"/>
      <c r="E1" s="56"/>
      <c r="G1" s="54" t="s">
        <v>18</v>
      </c>
    </row>
    <row r="2" spans="1:7" ht="14.45" customHeight="1">
      <c r="B2" s="58" t="s">
        <v>19</v>
      </c>
      <c r="C2" s="94" t="s">
        <v>20</v>
      </c>
      <c r="D2" s="95"/>
      <c r="E2" s="95"/>
      <c r="G2" s="59" t="s">
        <v>21</v>
      </c>
    </row>
    <row r="3" spans="1:7" ht="14.45" customHeight="1">
      <c r="B3" s="58" t="s">
        <v>22</v>
      </c>
      <c r="C3" s="94"/>
      <c r="D3" s="95"/>
      <c r="E3" s="95"/>
      <c r="G3" s="60" t="s">
        <v>23</v>
      </c>
    </row>
    <row r="4" spans="1:7" ht="14.45" customHeight="1">
      <c r="B4" s="58" t="s">
        <v>24</v>
      </c>
      <c r="C4" s="94"/>
      <c r="D4" s="95"/>
      <c r="E4" s="95"/>
      <c r="G4" s="41" t="s">
        <v>25</v>
      </c>
    </row>
    <row r="5" spans="1:7" ht="15.95" thickBot="1">
      <c r="A5" s="61" t="s">
        <v>26</v>
      </c>
      <c r="B5" s="61"/>
    </row>
    <row r="6" spans="1:7" ht="26.45" thickBot="1">
      <c r="A6" s="12" t="s">
        <v>27</v>
      </c>
      <c r="B6" s="22" t="s">
        <v>28</v>
      </c>
      <c r="C6" s="62" t="s">
        <v>29</v>
      </c>
      <c r="D6" s="63"/>
      <c r="E6" s="63"/>
      <c r="G6" s="18"/>
    </row>
    <row r="7" spans="1:7" ht="39">
      <c r="A7" s="3" t="s">
        <v>30</v>
      </c>
      <c r="B7" s="6" t="s">
        <v>31</v>
      </c>
      <c r="C7" s="37">
        <v>0</v>
      </c>
      <c r="D7" s="24"/>
      <c r="E7" s="24"/>
      <c r="F7" s="23" t="s">
        <v>32</v>
      </c>
    </row>
    <row r="8" spans="1:7" ht="53.25" customHeight="1" thickBot="1">
      <c r="A8" s="3" t="s">
        <v>33</v>
      </c>
      <c r="B8" s="6" t="s">
        <v>34</v>
      </c>
      <c r="C8" s="38">
        <v>0</v>
      </c>
      <c r="D8" s="25"/>
      <c r="E8" s="25"/>
      <c r="F8" s="42">
        <f>C7+D7</f>
        <v>0</v>
      </c>
      <c r="G8" s="64" t="s">
        <v>35</v>
      </c>
    </row>
    <row r="9" spans="1:7" ht="26.1">
      <c r="A9" s="3"/>
      <c r="B9" s="6" t="s">
        <v>36</v>
      </c>
      <c r="C9" s="2" t="s">
        <v>37</v>
      </c>
      <c r="D9" s="2" t="s">
        <v>38</v>
      </c>
      <c r="E9" s="26" t="s">
        <v>39</v>
      </c>
      <c r="F9" s="7" t="s">
        <v>40</v>
      </c>
      <c r="G9" s="64"/>
    </row>
    <row r="10" spans="1:7" ht="13.5" thickBot="1">
      <c r="A10" s="10"/>
      <c r="B10" s="6"/>
      <c r="C10" s="65"/>
      <c r="D10" s="66">
        <v>0.05</v>
      </c>
      <c r="E10" s="67">
        <f>C10*D10</f>
        <v>0</v>
      </c>
      <c r="F10" s="43">
        <f>C8+D8</f>
        <v>0</v>
      </c>
      <c r="G10" s="64" t="s">
        <v>35</v>
      </c>
    </row>
    <row r="11" spans="1:7" ht="13.5" thickBot="1">
      <c r="A11" s="21" t="s">
        <v>41</v>
      </c>
      <c r="B11" s="34" t="s">
        <v>42</v>
      </c>
      <c r="C11" s="20"/>
      <c r="D11" s="20"/>
      <c r="E11" s="27"/>
    </row>
    <row r="12" spans="1:7" ht="26.1">
      <c r="A12" s="3" t="s">
        <v>43</v>
      </c>
      <c r="B12" s="6" t="s">
        <v>44</v>
      </c>
      <c r="C12" s="37"/>
      <c r="D12" s="9"/>
      <c r="E12" s="25"/>
    </row>
    <row r="13" spans="1:7" ht="51" customHeight="1">
      <c r="A13" s="3" t="s">
        <v>45</v>
      </c>
      <c r="B13" s="6" t="s">
        <v>46</v>
      </c>
      <c r="C13" s="68"/>
      <c r="D13" s="9"/>
      <c r="E13" s="25"/>
    </row>
    <row r="14" spans="1:7" ht="23.25" customHeight="1">
      <c r="A14" s="3" t="s">
        <v>47</v>
      </c>
      <c r="B14" s="6" t="s">
        <v>48</v>
      </c>
      <c r="C14" s="69"/>
      <c r="D14" s="9"/>
      <c r="E14" s="25"/>
    </row>
    <row r="15" spans="1:7">
      <c r="A15" s="3" t="s">
        <v>49</v>
      </c>
      <c r="B15" s="6" t="s">
        <v>50</v>
      </c>
      <c r="C15" s="70">
        <v>0</v>
      </c>
      <c r="D15" s="9" t="s">
        <v>51</v>
      </c>
      <c r="E15" s="25"/>
    </row>
    <row r="16" spans="1:7">
      <c r="A16" s="6"/>
      <c r="B16" s="6"/>
      <c r="C16" s="2" t="s">
        <v>37</v>
      </c>
      <c r="D16" s="2" t="s">
        <v>38</v>
      </c>
      <c r="E16" s="26" t="s">
        <v>39</v>
      </c>
    </row>
    <row r="17" spans="1:7" ht="48" thickBot="1">
      <c r="A17" s="10" t="s">
        <v>52</v>
      </c>
      <c r="B17" s="52" t="s">
        <v>53</v>
      </c>
      <c r="C17" s="65"/>
      <c r="D17" s="71">
        <v>0.2</v>
      </c>
      <c r="E17" s="72">
        <f>C17*D17</f>
        <v>0</v>
      </c>
    </row>
    <row r="18" spans="1:7" ht="13.5" thickBot="1">
      <c r="A18" s="12" t="s">
        <v>54</v>
      </c>
      <c r="B18" s="14" t="s">
        <v>55</v>
      </c>
      <c r="C18" s="73"/>
      <c r="D18" s="74"/>
      <c r="E18" s="63"/>
      <c r="F18" s="46"/>
    </row>
    <row r="19" spans="1:7" ht="65.099999999999994">
      <c r="A19" s="3" t="s">
        <v>56</v>
      </c>
      <c r="B19" s="6" t="s">
        <v>57</v>
      </c>
      <c r="C19" s="75" t="e">
        <f>F26/F34</f>
        <v>#DIV/0!</v>
      </c>
      <c r="D19" s="9"/>
      <c r="E19" s="25"/>
      <c r="F19" s="36" t="s">
        <v>58</v>
      </c>
    </row>
    <row r="20" spans="1:7">
      <c r="A20" s="3"/>
      <c r="B20" s="92" t="s">
        <v>53</v>
      </c>
      <c r="C20" s="2" t="s">
        <v>37</v>
      </c>
      <c r="D20" s="2" t="s">
        <v>38</v>
      </c>
      <c r="E20" s="26" t="s">
        <v>39</v>
      </c>
      <c r="F20" s="46"/>
    </row>
    <row r="21" spans="1:7" ht="13.5" thickBot="1">
      <c r="A21" s="3"/>
      <c r="B21" s="93"/>
      <c r="C21" s="65"/>
      <c r="D21" s="71">
        <v>0.15</v>
      </c>
      <c r="E21" s="72">
        <f>C21*D21</f>
        <v>0</v>
      </c>
      <c r="F21" s="44">
        <f>C15*F8+(C15*F10)</f>
        <v>0</v>
      </c>
      <c r="G21" s="64" t="s">
        <v>35</v>
      </c>
    </row>
    <row r="22" spans="1:7" ht="13.5" thickBot="1">
      <c r="A22" s="12" t="s">
        <v>59</v>
      </c>
      <c r="B22" s="14" t="s">
        <v>60</v>
      </c>
      <c r="C22" s="15"/>
      <c r="D22" s="15"/>
      <c r="E22" s="16"/>
      <c r="G22" s="76"/>
    </row>
    <row r="23" spans="1:7" ht="39">
      <c r="A23" s="3" t="s">
        <v>61</v>
      </c>
      <c r="B23" s="6" t="s">
        <v>62</v>
      </c>
      <c r="C23" s="77"/>
      <c r="D23" s="9"/>
      <c r="E23" s="25"/>
    </row>
    <row r="24" spans="1:7" ht="26.45" thickBot="1">
      <c r="A24" s="3" t="s">
        <v>63</v>
      </c>
      <c r="B24" s="47" t="s">
        <v>64</v>
      </c>
      <c r="C24" s="69"/>
      <c r="D24" s="9"/>
      <c r="E24" s="25"/>
    </row>
    <row r="25" spans="1:7" ht="51.95">
      <c r="A25" s="3" t="s">
        <v>65</v>
      </c>
      <c r="B25" s="47" t="s">
        <v>66</v>
      </c>
      <c r="C25" s="78">
        <v>9990</v>
      </c>
      <c r="D25" s="9"/>
      <c r="E25" s="25"/>
      <c r="F25" s="23" t="s">
        <v>67</v>
      </c>
    </row>
    <row r="26" spans="1:7">
      <c r="A26" s="3"/>
      <c r="B26" s="79"/>
      <c r="C26" s="2" t="s">
        <v>37</v>
      </c>
      <c r="D26" s="2" t="s">
        <v>38</v>
      </c>
      <c r="E26" s="26" t="s">
        <v>39</v>
      </c>
      <c r="F26" s="78">
        <v>0</v>
      </c>
      <c r="G26" s="64" t="s">
        <v>35</v>
      </c>
    </row>
    <row r="27" spans="1:7" ht="36.950000000000003" customHeight="1" thickBot="1">
      <c r="A27" s="3"/>
      <c r="B27" s="52" t="s">
        <v>53</v>
      </c>
      <c r="C27" s="80"/>
      <c r="D27" s="66">
        <v>0.25</v>
      </c>
      <c r="E27" s="81">
        <f>C27*D27</f>
        <v>0</v>
      </c>
      <c r="G27" s="19"/>
    </row>
    <row r="28" spans="1:7" ht="13.5" thickBot="1">
      <c r="A28" s="12" t="s">
        <v>68</v>
      </c>
      <c r="B28" s="13" t="s">
        <v>69</v>
      </c>
      <c r="C28" s="82"/>
      <c r="D28" s="82"/>
      <c r="E28" s="63"/>
    </row>
    <row r="29" spans="1:7" ht="51.95">
      <c r="A29" s="3" t="s">
        <v>70</v>
      </c>
      <c r="B29" s="6" t="s">
        <v>71</v>
      </c>
      <c r="C29" s="39">
        <v>20000</v>
      </c>
      <c r="D29" s="9"/>
      <c r="E29" s="4"/>
      <c r="F29" s="7" t="s">
        <v>72</v>
      </c>
    </row>
    <row r="30" spans="1:7" ht="32.25" customHeight="1" thickBot="1">
      <c r="A30" s="3" t="s">
        <v>73</v>
      </c>
      <c r="B30" s="6" t="s">
        <v>74</v>
      </c>
      <c r="C30" s="40">
        <v>40000</v>
      </c>
      <c r="D30" s="9"/>
      <c r="E30" s="4"/>
      <c r="F30" s="45">
        <f>(F8*C29)+(C30*F10)</f>
        <v>0</v>
      </c>
    </row>
    <row r="31" spans="1:7" ht="13.5" thickBot="1">
      <c r="A31" s="12" t="s">
        <v>75</v>
      </c>
      <c r="B31" s="14" t="s">
        <v>76</v>
      </c>
      <c r="C31" s="82"/>
      <c r="D31" s="82"/>
      <c r="E31" s="63"/>
      <c r="F31" s="97" t="s">
        <v>77</v>
      </c>
    </row>
    <row r="32" spans="1:7" ht="57" customHeight="1">
      <c r="A32" s="3" t="s">
        <v>78</v>
      </c>
      <c r="B32" s="6" t="s">
        <v>79</v>
      </c>
      <c r="C32" s="83"/>
      <c r="D32" s="9"/>
      <c r="E32" s="4"/>
      <c r="F32" s="98"/>
    </row>
    <row r="33" spans="1:10" ht="26.1">
      <c r="A33" s="3" t="s">
        <v>80</v>
      </c>
      <c r="B33" s="6" t="s">
        <v>81</v>
      </c>
      <c r="C33" s="83"/>
      <c r="D33" s="9"/>
      <c r="E33" s="4"/>
      <c r="F33" s="98"/>
    </row>
    <row r="34" spans="1:10" ht="13.5" customHeight="1" thickBot="1">
      <c r="A34" s="3" t="s">
        <v>82</v>
      </c>
      <c r="B34" s="6" t="s">
        <v>83</v>
      </c>
      <c r="C34" s="84"/>
      <c r="D34" s="9"/>
      <c r="E34" s="4"/>
      <c r="F34" s="45">
        <f>F21-F26-F30</f>
        <v>0</v>
      </c>
      <c r="G34" s="99" t="s">
        <v>84</v>
      </c>
    </row>
    <row r="35" spans="1:10" ht="13.5" thickBot="1">
      <c r="A35" s="49" t="s">
        <v>85</v>
      </c>
      <c r="B35" s="14"/>
      <c r="C35" s="82"/>
      <c r="D35" s="82"/>
      <c r="E35" s="63"/>
      <c r="F35" s="8"/>
      <c r="G35" s="99"/>
    </row>
    <row r="36" spans="1:10" ht="18.95" customHeight="1" thickBot="1">
      <c r="A36" s="50" t="s">
        <v>86</v>
      </c>
      <c r="B36" s="89" t="s">
        <v>87</v>
      </c>
      <c r="C36" s="69"/>
      <c r="D36" s="9"/>
      <c r="E36" s="25"/>
      <c r="F36" s="85"/>
      <c r="G36" s="99"/>
      <c r="H36" s="86"/>
      <c r="I36" s="86"/>
      <c r="J36" s="86"/>
    </row>
    <row r="37" spans="1:10">
      <c r="A37" s="3"/>
      <c r="B37" s="90"/>
      <c r="C37" s="29" t="s">
        <v>37</v>
      </c>
      <c r="D37" s="29" t="s">
        <v>38</v>
      </c>
      <c r="E37" s="30" t="s">
        <v>39</v>
      </c>
      <c r="G37" s="99"/>
    </row>
    <row r="38" spans="1:10" ht="13.5" thickBot="1">
      <c r="A38" s="3"/>
      <c r="B38" s="91"/>
      <c r="C38" s="80"/>
      <c r="D38" s="66">
        <v>0.1</v>
      </c>
      <c r="E38" s="67">
        <f>C38*D38</f>
        <v>0</v>
      </c>
      <c r="G38" s="99"/>
    </row>
    <row r="39" spans="1:10" ht="13.5" thickBot="1">
      <c r="A39" s="51" t="s">
        <v>88</v>
      </c>
      <c r="B39" s="14" t="s">
        <v>89</v>
      </c>
      <c r="C39" s="82"/>
      <c r="D39" s="82"/>
      <c r="E39" s="63"/>
      <c r="F39" s="8"/>
      <c r="G39" s="99"/>
    </row>
    <row r="40" spans="1:10">
      <c r="A40" s="28"/>
      <c r="B40" s="87"/>
      <c r="C40" s="29" t="s">
        <v>37</v>
      </c>
      <c r="D40" s="29" t="s">
        <v>38</v>
      </c>
      <c r="E40" s="30" t="s">
        <v>39</v>
      </c>
      <c r="G40" s="99"/>
    </row>
    <row r="41" spans="1:10" ht="26.1">
      <c r="A41" s="53" t="s">
        <v>90</v>
      </c>
      <c r="B41" s="35" t="s">
        <v>91</v>
      </c>
      <c r="C41" s="80"/>
      <c r="D41" s="66">
        <v>0.25</v>
      </c>
      <c r="E41" s="67">
        <f>C41*D41</f>
        <v>0</v>
      </c>
      <c r="G41" s="99"/>
    </row>
    <row r="42" spans="1:10" ht="15.95" thickBot="1">
      <c r="A42" s="31"/>
      <c r="B42" s="31" t="s">
        <v>92</v>
      </c>
      <c r="C42" s="32"/>
      <c r="D42" s="32"/>
      <c r="E42" s="33">
        <f>E10+E21+E27+E41+E38+E17</f>
        <v>0</v>
      </c>
      <c r="G42" s="99"/>
    </row>
    <row r="43" spans="1:10">
      <c r="F43" s="88"/>
      <c r="G43" s="96"/>
    </row>
    <row r="44" spans="1:10">
      <c r="F44" s="88"/>
      <c r="G44" s="96"/>
    </row>
    <row r="45" spans="1:10">
      <c r="F45" s="11"/>
      <c r="G45" s="96"/>
    </row>
  </sheetData>
  <sheetProtection selectLockedCells="1"/>
  <mergeCells count="6">
    <mergeCell ref="B36:B38"/>
    <mergeCell ref="B20:B21"/>
    <mergeCell ref="C2:E4"/>
    <mergeCell ref="G43:G45"/>
    <mergeCell ref="F31:F33"/>
    <mergeCell ref="G34:G42"/>
  </mergeCells>
  <pageMargins left="0.70866141732283472" right="0.70866141732283472" top="0.82677165354330717" bottom="0.55118110236220474" header="0.51181102362204722" footer="0.31496062992125984"/>
  <pageSetup paperSize="9" scale="56" fitToHeight="3" orientation="portrait" horizontalDpi="360" verticalDpi="360" r:id="rId1"/>
  <headerFooter>
    <oddHeader>&amp;L&amp;"Arial,Normal"&amp;14Tilskuddsordning for bredbåndsutbygging</oddHeader>
    <oddFooter>&amp;L&amp;F&amp;R&amp;P av &amp;N</oddFooter>
  </headerFooter>
  <ignoredErrors>
    <ignoredError sqref="A6 A18 A22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5569F848C2FD4B9D2C204945013E82" ma:contentTypeVersion="5" ma:contentTypeDescription="Create a new document." ma:contentTypeScope="" ma:versionID="b43d5f88fffdc70cfb8c27329d1162c7">
  <xsd:schema xmlns:xsd="http://www.w3.org/2001/XMLSchema" xmlns:xs="http://www.w3.org/2001/XMLSchema" xmlns:p="http://schemas.microsoft.com/office/2006/metadata/properties" xmlns:ns3="c6a99674-fb8c-4716-8ebb-8fd80aa91ad4" xmlns:ns4="ff7fc4dd-a161-472d-a456-092956d288ac" targetNamespace="http://schemas.microsoft.com/office/2006/metadata/properties" ma:root="true" ma:fieldsID="2f111fb223923910107e9c944aef7db0" ns3:_="" ns4:_="">
    <xsd:import namespace="c6a99674-fb8c-4716-8ebb-8fd80aa91ad4"/>
    <xsd:import namespace="ff7fc4dd-a161-472d-a456-092956d288a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a99674-fb8c-4716-8ebb-8fd80aa91a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7fc4dd-a161-472d-a456-092956d288a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E9826C4-5CE0-49B0-A188-87CBE85B54F7}"/>
</file>

<file path=customXml/itemProps2.xml><?xml version="1.0" encoding="utf-8"?>
<ds:datastoreItem xmlns:ds="http://schemas.openxmlformats.org/officeDocument/2006/customXml" ds:itemID="{B7B70A4B-BC93-4F66-B54C-057D84475095}"/>
</file>

<file path=customXml/itemProps3.xml><?xml version="1.0" encoding="utf-8"?>
<ds:datastoreItem xmlns:ds="http://schemas.openxmlformats.org/officeDocument/2006/customXml" ds:itemID="{95C6A60E-191C-4178-81EF-B8FE340061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Egil Dischler</dc:creator>
  <cp:keywords/>
  <dc:description/>
  <cp:lastModifiedBy>Fjelltveit, Marianne</cp:lastModifiedBy>
  <cp:revision/>
  <dcterms:created xsi:type="dcterms:W3CDTF">2014-01-07T12:31:19Z</dcterms:created>
  <dcterms:modified xsi:type="dcterms:W3CDTF">2025-03-13T09:31:05Z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0x010100195569F848C2FD4B9D2C204945013E82</vt:lpwstr>
  </property>
</Properties>
</file>